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661DD9D0-EB27-4F16-93BC-A03AEC8E9E75}" xr6:coauthVersionLast="47" xr6:coauthVersionMax="47" xr10:uidLastSave="{00000000-0000-0000-0000-000000000000}"/>
  <bookViews>
    <workbookView xWindow="-108" yWindow="-108" windowWidth="23256" windowHeight="12456" activeTab="1" xr2:uid="{5ACC7290-1679-4590-8E23-A49E44E951E0}"/>
  </bookViews>
  <sheets>
    <sheet name="Systue" sheetId="1" r:id="rId1"/>
    <sheet name="Faci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3" l="1"/>
  <c r="K32" i="3"/>
  <c r="I32" i="3"/>
  <c r="G32" i="3"/>
  <c r="E32" i="3"/>
  <c r="C32" i="3"/>
  <c r="K31" i="3"/>
  <c r="I31" i="3"/>
  <c r="G31" i="3"/>
  <c r="E31" i="3"/>
  <c r="C31" i="3"/>
  <c r="K29" i="3"/>
  <c r="K30" i="3" s="1"/>
  <c r="I29" i="3"/>
  <c r="I30" i="3" s="1"/>
  <c r="G29" i="3"/>
  <c r="G30" i="3" s="1"/>
  <c r="E29" i="3"/>
  <c r="E30" i="3" s="1"/>
  <c r="C30" i="3"/>
  <c r="C29" i="3"/>
  <c r="K20" i="3"/>
  <c r="I20" i="3"/>
  <c r="G20" i="3"/>
  <c r="E20" i="3"/>
  <c r="C20" i="3"/>
  <c r="K15" i="3"/>
  <c r="K25" i="3" s="1"/>
  <c r="K27" i="3" s="1"/>
  <c r="I15" i="3"/>
  <c r="I25" i="3" s="1"/>
  <c r="I27" i="3" s="1"/>
  <c r="G15" i="3"/>
  <c r="G25" i="3" s="1"/>
  <c r="G27" i="3" s="1"/>
  <c r="E15" i="3"/>
  <c r="C15" i="3"/>
  <c r="E25" i="3" l="1"/>
  <c r="E27" i="3" s="1"/>
  <c r="C25" i="3"/>
  <c r="C27" i="3" l="1"/>
</calcChain>
</file>

<file path=xl/sharedStrings.xml><?xml version="1.0" encoding="utf-8"?>
<sst xmlns="http://schemas.openxmlformats.org/spreadsheetml/2006/main" count="97" uniqueCount="49">
  <si>
    <t>Bettys systue</t>
  </si>
  <si>
    <t>Kjole 1</t>
  </si>
  <si>
    <t>Kjole 2</t>
  </si>
  <si>
    <t>Kjole 3</t>
  </si>
  <si>
    <t>Kjole 4</t>
  </si>
  <si>
    <t>Stof</t>
  </si>
  <si>
    <t>Bomuld/Viscose</t>
  </si>
  <si>
    <t>Stoftype</t>
  </si>
  <si>
    <t>Pris pr meter</t>
  </si>
  <si>
    <t>Lynlås</t>
  </si>
  <si>
    <t>Knapper</t>
  </si>
  <si>
    <t>Sytråd</t>
  </si>
  <si>
    <t>Pr stk</t>
  </si>
  <si>
    <t>Bomuld (øko)</t>
  </si>
  <si>
    <t>Uld 80%</t>
  </si>
  <si>
    <t>Kjole 5</t>
  </si>
  <si>
    <t>Pr. time</t>
  </si>
  <si>
    <t>Timeløn (elev)</t>
  </si>
  <si>
    <t>Timeløn (faglært)</t>
  </si>
  <si>
    <t>Timer</t>
  </si>
  <si>
    <t>Elev</t>
  </si>
  <si>
    <t>Faglært</t>
  </si>
  <si>
    <t>Bomuld (kæmmet)</t>
  </si>
  <si>
    <t>a</t>
  </si>
  <si>
    <t>b</t>
  </si>
  <si>
    <t>c</t>
  </si>
  <si>
    <t>d</t>
  </si>
  <si>
    <t>Hjælp Betty med at udregne stofmængderne til kjolerne</t>
  </si>
  <si>
    <t>Moms</t>
  </si>
  <si>
    <t>Mængder</t>
  </si>
  <si>
    <t>Udregnet salgspris</t>
  </si>
  <si>
    <t>Prisen på stof stiger 8 %, hvad koster kjolerne her efter?</t>
  </si>
  <si>
    <t>Eleven er sygemelt i en periode, hvad koster kjolerne så?</t>
  </si>
  <si>
    <t>Materialer</t>
  </si>
  <si>
    <t>Fortjeneste</t>
  </si>
  <si>
    <t>Lønninger</t>
  </si>
  <si>
    <t>Afrundet salgspris</t>
  </si>
  <si>
    <t>hvor meget er den samlede omsætning for disse?</t>
  </si>
  <si>
    <t>Stigning på 8%</t>
  </si>
  <si>
    <t>Sygemeldt elev</t>
  </si>
  <si>
    <t>Salg af kjoler</t>
  </si>
  <si>
    <t xml:space="preserve"> </t>
  </si>
  <si>
    <t>Ny kjolepris</t>
  </si>
  <si>
    <t>Nettopris</t>
  </si>
  <si>
    <t>Netto stigning på 8%</t>
  </si>
  <si>
    <t>Brug den udregnede nye pris til de næste opgaver</t>
  </si>
  <si>
    <t>Ny Kjolepris</t>
  </si>
  <si>
    <t>Der bliver solgt 5 kjoler af hver slags til den nye pris</t>
  </si>
  <si>
    <t>Samlet omsætning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</si>
</sst>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right"/>
    </xf>
    <xf numFmtId="2" fontId="0" fillId="3" borderId="0" xfId="0" applyNumberFormat="1" applyFill="1"/>
    <xf numFmtId="9" fontId="0" fillId="0" borderId="0" xfId="0" applyNumberFormat="1"/>
    <xf numFmtId="0" fontId="0" fillId="0" borderId="1" xfId="0" applyBorder="1"/>
    <xf numFmtId="0" fontId="1" fillId="0" borderId="0" xfId="0" applyFont="1"/>
    <xf numFmtId="0" fontId="1" fillId="3" borderId="0" xfId="0" applyFont="1" applyFill="1"/>
    <xf numFmtId="2" fontId="0" fillId="0" borderId="1" xfId="0" applyNumberFormat="1" applyBorder="1"/>
    <xf numFmtId="0" fontId="2" fillId="2" borderId="0" xfId="0" applyFont="1" applyFill="1" applyAlignment="1">
      <alignment horizontal="center"/>
    </xf>
    <xf numFmtId="0" fontId="0" fillId="0" borderId="2" xfId="0" applyBorder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415290</xdr:colOff>
      <xdr:row>4</xdr:row>
      <xdr:rowOff>68580</xdr:rowOff>
    </xdr:from>
    <xdr:to>
      <xdr:col>7</xdr:col>
      <xdr:colOff>220980</xdr:colOff>
      <xdr:row>16</xdr:row>
      <xdr:rowOff>175260</xdr:rowOff>
    </xdr:to>
    <xdr:pic>
      <xdr:nvPicPr>
        <xdr:cNvPr id="3" name="Billede 2" descr="Nærbillede af spools af tråd i olivengrøn, naturlig, sort og rose">
          <a:extLst>
            <a:ext uri="{FF2B5EF4-FFF2-40B4-BE49-F238E27FC236}">
              <a16:creationId xmlns:a16="http://schemas.microsoft.com/office/drawing/2014/main" id="{3A51EF88-17BC-75EE-6B86-1E24103C0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90" y="1013460"/>
          <a:ext cx="3463290" cy="2308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76524-B5E2-4963-A5B4-E8EE89CC727C}">
  <dimension ref="B2:W34"/>
  <sheetViews>
    <sheetView topLeftCell="A12" workbookViewId="0">
      <selection activeCell="E32" sqref="E32"/>
    </sheetView>
  </sheetViews>
  <sheetFormatPr defaultRowHeight="14.4" x14ac:dyDescent="0.3"/>
  <cols>
    <col min="10" max="10" width="15.88671875" customWidth="1"/>
    <col min="12" max="12" width="3.88671875" customWidth="1"/>
    <col min="14" max="14" width="3.88671875" customWidth="1"/>
    <col min="16" max="16" width="3.77734375" customWidth="1"/>
    <col min="18" max="18" width="3.77734375" customWidth="1"/>
    <col min="20" max="20" width="3.77734375" customWidth="1"/>
    <col min="21" max="21" width="4.33203125" customWidth="1"/>
    <col min="22" max="22" width="15.5546875" customWidth="1"/>
    <col min="23" max="23" width="11.33203125" bestFit="1" customWidth="1"/>
  </cols>
  <sheetData>
    <row r="2" spans="2:23" x14ac:dyDescent="0.3">
      <c r="B2" s="1"/>
      <c r="C2" s="1"/>
      <c r="D2" s="1"/>
      <c r="E2" s="1"/>
      <c r="F2" s="1"/>
      <c r="G2" s="1"/>
      <c r="H2" s="1"/>
    </row>
    <row r="3" spans="2:23" x14ac:dyDescent="0.3">
      <c r="B3" s="1"/>
      <c r="C3" s="1"/>
      <c r="D3" s="1"/>
      <c r="E3" s="1"/>
      <c r="F3" s="1"/>
      <c r="G3" s="1"/>
      <c r="H3" s="1"/>
      <c r="K3" s="8" t="s">
        <v>1</v>
      </c>
      <c r="L3" s="8"/>
      <c r="M3" s="8" t="s">
        <v>2</v>
      </c>
      <c r="N3" s="8"/>
      <c r="O3" s="8" t="s">
        <v>3</v>
      </c>
      <c r="P3" s="8"/>
      <c r="Q3" s="8" t="s">
        <v>4</v>
      </c>
      <c r="R3" s="8"/>
      <c r="S3" s="8" t="s">
        <v>15</v>
      </c>
    </row>
    <row r="4" spans="2:23" ht="31.2" x14ac:dyDescent="0.6">
      <c r="B4" s="1"/>
      <c r="C4" s="11" t="s">
        <v>0</v>
      </c>
      <c r="D4" s="11"/>
      <c r="E4" s="11"/>
      <c r="F4" s="11"/>
      <c r="G4" s="11"/>
      <c r="H4" s="1"/>
    </row>
    <row r="5" spans="2:23" x14ac:dyDescent="0.3">
      <c r="B5" s="1"/>
      <c r="C5" s="1"/>
      <c r="D5" s="1"/>
      <c r="E5" s="1"/>
      <c r="F5" s="1"/>
      <c r="G5" s="1"/>
      <c r="H5" s="1"/>
      <c r="J5" t="s">
        <v>5</v>
      </c>
      <c r="U5" s="3"/>
      <c r="V5" s="9" t="s">
        <v>7</v>
      </c>
      <c r="W5" s="9" t="s">
        <v>8</v>
      </c>
    </row>
    <row r="6" spans="2:23" x14ac:dyDescent="0.3">
      <c r="B6" s="1"/>
      <c r="C6" s="1"/>
      <c r="D6" s="1"/>
      <c r="E6" s="1"/>
      <c r="F6" s="1"/>
      <c r="G6" s="1"/>
      <c r="H6" s="1"/>
      <c r="U6" s="3"/>
      <c r="V6" s="3"/>
      <c r="W6" s="3"/>
    </row>
    <row r="7" spans="2:23" x14ac:dyDescent="0.3">
      <c r="B7" s="1"/>
      <c r="C7" s="1"/>
      <c r="D7" s="1"/>
      <c r="E7" s="1"/>
      <c r="F7" s="1"/>
      <c r="G7" s="1"/>
      <c r="H7" s="1"/>
      <c r="J7" t="s">
        <v>29</v>
      </c>
      <c r="U7" s="4" t="s">
        <v>23</v>
      </c>
      <c r="V7" s="3" t="s">
        <v>14</v>
      </c>
      <c r="W7" s="3">
        <v>54.65</v>
      </c>
    </row>
    <row r="8" spans="2:23" x14ac:dyDescent="0.3">
      <c r="B8" s="1"/>
      <c r="C8" s="1"/>
      <c r="D8" s="1"/>
      <c r="E8" s="1"/>
      <c r="F8" s="1"/>
      <c r="G8" s="1"/>
      <c r="H8" s="1"/>
      <c r="J8" t="s">
        <v>23</v>
      </c>
      <c r="K8">
        <v>1.2</v>
      </c>
      <c r="M8">
        <v>2.2999999999999998</v>
      </c>
      <c r="O8">
        <v>1.89</v>
      </c>
      <c r="Q8">
        <v>0.77</v>
      </c>
      <c r="S8">
        <v>0.99</v>
      </c>
      <c r="U8" s="4" t="s">
        <v>24</v>
      </c>
      <c r="V8" s="3" t="s">
        <v>6</v>
      </c>
      <c r="W8" s="5">
        <v>34.5</v>
      </c>
    </row>
    <row r="9" spans="2:23" x14ac:dyDescent="0.3">
      <c r="B9" s="1"/>
      <c r="C9" s="1"/>
      <c r="D9" s="1"/>
      <c r="E9" s="1"/>
      <c r="F9" s="1"/>
      <c r="G9" s="1"/>
      <c r="H9" s="1"/>
      <c r="J9" t="s">
        <v>24</v>
      </c>
      <c r="K9">
        <v>0.3</v>
      </c>
      <c r="M9">
        <v>0</v>
      </c>
      <c r="O9">
        <v>2.7</v>
      </c>
      <c r="Q9">
        <v>1.1100000000000001</v>
      </c>
      <c r="S9">
        <v>0.19</v>
      </c>
      <c r="U9" s="4" t="s">
        <v>25</v>
      </c>
      <c r="V9" s="3" t="s">
        <v>13</v>
      </c>
      <c r="W9" s="5">
        <v>44.5</v>
      </c>
    </row>
    <row r="10" spans="2:23" x14ac:dyDescent="0.3">
      <c r="B10" s="1"/>
      <c r="C10" s="1"/>
      <c r="D10" s="1"/>
      <c r="E10" s="1"/>
      <c r="F10" s="1"/>
      <c r="G10" s="1"/>
      <c r="H10" s="1"/>
      <c r="J10" t="s">
        <v>25</v>
      </c>
      <c r="K10">
        <v>0.2</v>
      </c>
      <c r="M10">
        <v>0.1</v>
      </c>
      <c r="O10">
        <v>1.2</v>
      </c>
      <c r="Q10">
        <v>2.2999999999999998</v>
      </c>
      <c r="S10">
        <v>1</v>
      </c>
      <c r="U10" s="4" t="s">
        <v>26</v>
      </c>
      <c r="V10" s="3" t="s">
        <v>22</v>
      </c>
      <c r="W10" s="3">
        <v>37.6</v>
      </c>
    </row>
    <row r="11" spans="2:23" x14ac:dyDescent="0.3">
      <c r="B11" s="1"/>
      <c r="C11" s="1"/>
      <c r="D11" s="1"/>
      <c r="E11" s="1"/>
      <c r="F11" s="1"/>
      <c r="G11" s="1"/>
      <c r="H11" s="1"/>
      <c r="J11" t="s">
        <v>26</v>
      </c>
      <c r="K11">
        <v>1.1000000000000001</v>
      </c>
      <c r="M11">
        <v>0.8</v>
      </c>
      <c r="O11">
        <v>1.2</v>
      </c>
      <c r="Q11">
        <v>1.1200000000000001</v>
      </c>
      <c r="S11">
        <v>0.04</v>
      </c>
      <c r="U11" s="3"/>
      <c r="V11" s="3" t="s">
        <v>11</v>
      </c>
      <c r="W11" s="3">
        <v>0.75</v>
      </c>
    </row>
    <row r="12" spans="2:23" x14ac:dyDescent="0.3">
      <c r="B12" s="1"/>
      <c r="C12" s="1"/>
      <c r="D12" s="1"/>
      <c r="E12" s="1"/>
      <c r="F12" s="1"/>
      <c r="G12" s="1"/>
      <c r="H12" s="1"/>
      <c r="U12" s="3"/>
      <c r="V12" s="3"/>
      <c r="W12" s="3"/>
    </row>
    <row r="13" spans="2:23" x14ac:dyDescent="0.3">
      <c r="B13" s="1"/>
      <c r="C13" s="1"/>
      <c r="D13" s="1"/>
      <c r="E13" s="1"/>
      <c r="F13" s="1"/>
      <c r="G13" s="1"/>
      <c r="H13" s="1"/>
      <c r="J13" t="s">
        <v>9</v>
      </c>
      <c r="K13">
        <v>2</v>
      </c>
      <c r="M13">
        <v>0</v>
      </c>
      <c r="O13">
        <v>1</v>
      </c>
      <c r="Q13">
        <v>1</v>
      </c>
      <c r="S13">
        <v>0</v>
      </c>
      <c r="U13" s="3"/>
      <c r="V13" s="3"/>
      <c r="W13" s="3" t="s">
        <v>12</v>
      </c>
    </row>
    <row r="14" spans="2:23" x14ac:dyDescent="0.3">
      <c r="B14" s="1"/>
      <c r="C14" s="1"/>
      <c r="D14" s="1"/>
      <c r="E14" s="1"/>
      <c r="F14" s="1"/>
      <c r="G14" s="1"/>
      <c r="H14" s="1"/>
      <c r="J14" t="s">
        <v>10</v>
      </c>
      <c r="K14">
        <v>4</v>
      </c>
      <c r="M14">
        <v>2</v>
      </c>
      <c r="O14">
        <v>0</v>
      </c>
      <c r="Q14">
        <v>5</v>
      </c>
      <c r="S14">
        <v>8</v>
      </c>
      <c r="U14" s="3"/>
      <c r="V14" s="3" t="s">
        <v>9</v>
      </c>
      <c r="W14" s="5">
        <v>27.6</v>
      </c>
    </row>
    <row r="15" spans="2:23" x14ac:dyDescent="0.3">
      <c r="B15" s="1"/>
      <c r="D15" s="1"/>
      <c r="E15" s="1"/>
      <c r="F15" s="1"/>
      <c r="G15" s="1"/>
      <c r="H15" s="1"/>
      <c r="U15" s="3"/>
      <c r="V15" s="3" t="s">
        <v>10</v>
      </c>
      <c r="W15" s="5">
        <v>5.6</v>
      </c>
    </row>
    <row r="16" spans="2:23" ht="15" thickBot="1" x14ac:dyDescent="0.35">
      <c r="B16" s="1"/>
      <c r="C16" s="1"/>
      <c r="D16" s="1"/>
      <c r="E16" s="1"/>
      <c r="F16" s="1"/>
      <c r="G16" s="1"/>
      <c r="H16" s="1"/>
      <c r="J16" s="7" t="s">
        <v>33</v>
      </c>
      <c r="K16" s="7"/>
      <c r="L16" s="7"/>
      <c r="M16" s="7"/>
      <c r="N16" s="7"/>
      <c r="O16" s="7"/>
      <c r="P16" s="7"/>
      <c r="Q16" s="7"/>
      <c r="R16" s="7"/>
      <c r="S16" s="7"/>
      <c r="U16" s="3"/>
      <c r="V16" s="3"/>
      <c r="W16" s="3"/>
    </row>
    <row r="17" spans="2:23" ht="15" thickTop="1" x14ac:dyDescent="0.3">
      <c r="B17" s="1"/>
      <c r="C17" s="1"/>
      <c r="D17" s="1"/>
      <c r="E17" s="1"/>
      <c r="F17" s="1"/>
      <c r="G17" s="1"/>
      <c r="H17" s="1"/>
      <c r="U17" s="3"/>
      <c r="V17" s="3"/>
      <c r="W17" s="3" t="s">
        <v>16</v>
      </c>
    </row>
    <row r="18" spans="2:23" x14ac:dyDescent="0.3">
      <c r="B18" s="1"/>
      <c r="C18" s="1"/>
      <c r="D18" s="1"/>
      <c r="E18" s="1"/>
      <c r="F18" s="1"/>
      <c r="G18" s="1"/>
      <c r="H18" s="1"/>
      <c r="J18" t="s">
        <v>19</v>
      </c>
      <c r="U18" s="3"/>
      <c r="V18" s="3" t="s">
        <v>17</v>
      </c>
      <c r="W18" s="5">
        <v>125</v>
      </c>
    </row>
    <row r="19" spans="2:23" x14ac:dyDescent="0.3">
      <c r="B19" s="1"/>
      <c r="C19" s="1"/>
      <c r="D19" s="1"/>
      <c r="E19" s="1"/>
      <c r="F19" s="1"/>
      <c r="G19" s="1"/>
      <c r="H19" s="1"/>
      <c r="J19" t="s">
        <v>20</v>
      </c>
      <c r="K19">
        <v>2</v>
      </c>
      <c r="M19">
        <v>1</v>
      </c>
      <c r="O19">
        <v>0</v>
      </c>
      <c r="Q19">
        <v>4</v>
      </c>
      <c r="S19">
        <v>5</v>
      </c>
      <c r="U19" s="3"/>
      <c r="V19" s="3" t="s">
        <v>18</v>
      </c>
      <c r="W19" s="5">
        <v>325</v>
      </c>
    </row>
    <row r="20" spans="2:23" x14ac:dyDescent="0.3">
      <c r="B20" s="1"/>
      <c r="C20" s="1"/>
      <c r="D20" s="1"/>
      <c r="E20" s="1"/>
      <c r="F20" s="1"/>
      <c r="G20" s="1"/>
      <c r="H20" s="1"/>
      <c r="J20" t="s">
        <v>21</v>
      </c>
      <c r="K20">
        <v>1</v>
      </c>
      <c r="M20">
        <v>3</v>
      </c>
      <c r="O20">
        <v>4</v>
      </c>
      <c r="Q20">
        <v>0</v>
      </c>
      <c r="S20">
        <v>1</v>
      </c>
      <c r="U20" s="3"/>
      <c r="V20" s="3"/>
      <c r="W20" s="3"/>
    </row>
    <row r="21" spans="2:23" ht="15" thickBot="1" x14ac:dyDescent="0.35">
      <c r="B21" s="1">
        <v>1</v>
      </c>
      <c r="C21" s="1" t="s">
        <v>27</v>
      </c>
      <c r="D21" s="1"/>
      <c r="E21" s="1"/>
      <c r="F21" s="1"/>
      <c r="G21" s="1"/>
      <c r="H21" s="1"/>
      <c r="J21" s="7" t="s">
        <v>35</v>
      </c>
      <c r="K21" s="7"/>
      <c r="L21" s="7"/>
      <c r="M21" s="7"/>
      <c r="N21" s="7"/>
      <c r="O21" s="7"/>
      <c r="P21" s="7"/>
      <c r="Q21" s="7"/>
      <c r="R21" s="7"/>
      <c r="S21" s="7"/>
    </row>
    <row r="22" spans="2:23" ht="16.8" customHeight="1" thickTop="1" x14ac:dyDescent="0.3">
      <c r="B22" s="1">
        <v>2</v>
      </c>
      <c r="C22" s="1" t="s">
        <v>31</v>
      </c>
      <c r="D22" s="1"/>
      <c r="E22" s="1"/>
      <c r="F22" s="1"/>
      <c r="G22" s="1"/>
      <c r="H22" s="1"/>
      <c r="J22" t="s">
        <v>28</v>
      </c>
      <c r="K22" s="6">
        <v>0.25</v>
      </c>
      <c r="M22" s="6">
        <v>0.25</v>
      </c>
      <c r="O22" s="6">
        <v>0.25</v>
      </c>
      <c r="Q22" s="6">
        <v>0.25</v>
      </c>
      <c r="S22" s="6">
        <v>0.25</v>
      </c>
    </row>
    <row r="23" spans="2:23" ht="16.8" customHeight="1" x14ac:dyDescent="0.3">
      <c r="B23" s="1"/>
      <c r="C23" s="13" t="s">
        <v>45</v>
      </c>
      <c r="D23" s="1"/>
      <c r="E23" s="1"/>
      <c r="F23" s="1"/>
      <c r="G23" s="1"/>
      <c r="H23" s="1"/>
      <c r="K23" s="6"/>
      <c r="M23" s="6"/>
      <c r="O23" s="6"/>
      <c r="Q23" s="6"/>
      <c r="S23" s="6"/>
    </row>
    <row r="24" spans="2:23" x14ac:dyDescent="0.3">
      <c r="B24" s="1">
        <v>3</v>
      </c>
      <c r="C24" s="1" t="s">
        <v>32</v>
      </c>
      <c r="D24" s="1"/>
      <c r="E24" s="1"/>
      <c r="F24" s="1"/>
      <c r="G24" s="1"/>
      <c r="H24" s="1"/>
      <c r="J24" t="s">
        <v>34</v>
      </c>
      <c r="K24" s="2">
        <v>200</v>
      </c>
      <c r="M24" s="2">
        <v>300</v>
      </c>
      <c r="O24" s="2">
        <v>450</v>
      </c>
      <c r="Q24" s="2">
        <v>275</v>
      </c>
      <c r="S24" s="2">
        <v>550</v>
      </c>
    </row>
    <row r="25" spans="2:23" x14ac:dyDescent="0.3">
      <c r="B25" s="1">
        <v>4</v>
      </c>
      <c r="C25" s="1" t="s">
        <v>47</v>
      </c>
      <c r="D25" s="1"/>
      <c r="E25" s="1"/>
      <c r="F25" s="1"/>
      <c r="G25" s="1"/>
      <c r="H25" s="1"/>
      <c r="L25" s="2"/>
      <c r="N25" s="2"/>
      <c r="P25" s="2"/>
      <c r="R25" s="2"/>
    </row>
    <row r="26" spans="2:23" ht="15.6" customHeight="1" thickBot="1" x14ac:dyDescent="0.35">
      <c r="B26" s="1"/>
      <c r="C26" s="1" t="s">
        <v>37</v>
      </c>
      <c r="D26" s="1"/>
      <c r="E26" s="1"/>
      <c r="F26" s="1"/>
      <c r="G26" s="1"/>
      <c r="H26" s="1"/>
      <c r="J26" s="7" t="s">
        <v>30</v>
      </c>
      <c r="K26" s="7"/>
      <c r="L26" s="7"/>
      <c r="M26" s="7"/>
      <c r="N26" s="7"/>
      <c r="O26" s="7"/>
      <c r="P26" s="7"/>
      <c r="Q26" s="7"/>
      <c r="R26" s="7"/>
      <c r="S26" s="7"/>
    </row>
    <row r="27" spans="2:23" ht="15" thickTop="1" x14ac:dyDescent="0.3">
      <c r="B27" s="1"/>
      <c r="C27" s="1"/>
      <c r="D27" s="1"/>
      <c r="E27" s="1"/>
      <c r="F27" s="1"/>
      <c r="G27" s="1"/>
      <c r="H27" s="1"/>
    </row>
    <row r="28" spans="2:23" ht="23.4" customHeight="1" thickBot="1" x14ac:dyDescent="0.35">
      <c r="J28" s="7" t="s">
        <v>38</v>
      </c>
      <c r="K28" s="7"/>
      <c r="L28" s="7"/>
      <c r="M28" s="7"/>
      <c r="N28" s="7"/>
      <c r="O28" s="7"/>
      <c r="P28" s="7"/>
      <c r="Q28" s="7"/>
      <c r="R28" s="7"/>
      <c r="S28" s="7"/>
    </row>
    <row r="29" spans="2:23" ht="23.4" customHeight="1" thickTop="1" thickBot="1" x14ac:dyDescent="0.35">
      <c r="J29" s="7" t="s">
        <v>46</v>
      </c>
      <c r="K29" s="7"/>
      <c r="L29" s="7"/>
      <c r="M29" s="7"/>
      <c r="N29" s="7"/>
      <c r="O29" s="7"/>
      <c r="P29" s="7"/>
      <c r="Q29" s="7"/>
      <c r="R29" s="7"/>
      <c r="S29" s="7"/>
    </row>
    <row r="30" spans="2:23" ht="21.6" customHeight="1" thickTop="1" thickBot="1" x14ac:dyDescent="0.35">
      <c r="J30" s="12" t="s">
        <v>39</v>
      </c>
      <c r="K30" s="12"/>
      <c r="L30" s="12"/>
      <c r="M30" s="12"/>
      <c r="N30" s="12"/>
      <c r="O30" s="12"/>
      <c r="P30" s="12"/>
      <c r="Q30" s="12"/>
      <c r="R30" s="12"/>
      <c r="S30" s="12"/>
    </row>
    <row r="31" spans="2:23" ht="22.2" customHeight="1" thickTop="1" thickBot="1" x14ac:dyDescent="0.35">
      <c r="J31" s="12" t="s">
        <v>40</v>
      </c>
      <c r="K31" s="12"/>
      <c r="L31" s="12"/>
      <c r="M31" s="12"/>
      <c r="N31" s="12"/>
      <c r="O31" s="12"/>
      <c r="P31" s="12"/>
      <c r="Q31" s="12"/>
      <c r="R31" s="12"/>
      <c r="S31" s="12"/>
    </row>
    <row r="32" spans="2:23" ht="15" thickTop="1" x14ac:dyDescent="0.3"/>
    <row r="33" spans="10:11" ht="15" thickBot="1" x14ac:dyDescent="0.35">
      <c r="J33" s="7" t="s">
        <v>48</v>
      </c>
      <c r="K33" s="7"/>
    </row>
    <row r="34" spans="10:11" ht="15" thickTop="1" x14ac:dyDescent="0.3"/>
  </sheetData>
  <mergeCells count="1">
    <mergeCell ref="C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BC2A5-9FE1-47F0-8ED6-200E9ADCED27}">
  <dimension ref="B2:O35"/>
  <sheetViews>
    <sheetView tabSelected="1" topLeftCell="A14" workbookViewId="0">
      <selection activeCell="M30" sqref="M30"/>
    </sheetView>
  </sheetViews>
  <sheetFormatPr defaultRowHeight="14.4" x14ac:dyDescent="0.3"/>
  <cols>
    <col min="2" max="2" width="18.21875" customWidth="1"/>
    <col min="3" max="3" width="9.44140625" bestFit="1" customWidth="1"/>
    <col min="12" max="12" width="4.6640625" customWidth="1"/>
    <col min="13" max="13" width="4.5546875" customWidth="1"/>
    <col min="14" max="14" width="16.109375" bestFit="1" customWidth="1"/>
    <col min="15" max="15" width="11.6640625" bestFit="1" customWidth="1"/>
  </cols>
  <sheetData>
    <row r="2" spans="2:15" x14ac:dyDescent="0.3">
      <c r="C2" s="8" t="s">
        <v>1</v>
      </c>
      <c r="D2" s="8"/>
      <c r="E2" s="8" t="s">
        <v>2</v>
      </c>
      <c r="F2" s="8"/>
      <c r="G2" s="8" t="s">
        <v>3</v>
      </c>
      <c r="H2" s="8"/>
      <c r="I2" s="8" t="s">
        <v>4</v>
      </c>
      <c r="J2" s="8"/>
      <c r="K2" s="8" t="s">
        <v>15</v>
      </c>
    </row>
    <row r="4" spans="2:15" x14ac:dyDescent="0.3">
      <c r="B4" t="s">
        <v>5</v>
      </c>
      <c r="M4" s="3"/>
      <c r="N4" s="9" t="s">
        <v>7</v>
      </c>
      <c r="O4" s="9" t="s">
        <v>8</v>
      </c>
    </row>
    <row r="5" spans="2:15" x14ac:dyDescent="0.3">
      <c r="M5" s="3"/>
      <c r="N5" s="3"/>
      <c r="O5" s="3"/>
    </row>
    <row r="6" spans="2:15" x14ac:dyDescent="0.3">
      <c r="B6" t="s">
        <v>29</v>
      </c>
      <c r="M6" s="4" t="s">
        <v>23</v>
      </c>
      <c r="N6" s="3" t="s">
        <v>14</v>
      </c>
      <c r="O6" s="3">
        <v>54.65</v>
      </c>
    </row>
    <row r="7" spans="2:15" x14ac:dyDescent="0.3">
      <c r="B7" t="s">
        <v>23</v>
      </c>
      <c r="C7">
        <v>1.2</v>
      </c>
      <c r="E7">
        <v>2.2999999999999998</v>
      </c>
      <c r="G7">
        <v>1.89</v>
      </c>
      <c r="I7">
        <v>0.77</v>
      </c>
      <c r="K7">
        <v>0.99</v>
      </c>
      <c r="M7" s="4" t="s">
        <v>24</v>
      </c>
      <c r="N7" s="3" t="s">
        <v>6</v>
      </c>
      <c r="O7" s="5">
        <v>34.5</v>
      </c>
    </row>
    <row r="8" spans="2:15" x14ac:dyDescent="0.3">
      <c r="B8" t="s">
        <v>24</v>
      </c>
      <c r="C8">
        <v>0.3</v>
      </c>
      <c r="E8">
        <v>0</v>
      </c>
      <c r="G8">
        <v>2.7</v>
      </c>
      <c r="I8">
        <v>1.1100000000000001</v>
      </c>
      <c r="K8">
        <v>0.19</v>
      </c>
      <c r="M8" s="4" t="s">
        <v>25</v>
      </c>
      <c r="N8" s="3" t="s">
        <v>13</v>
      </c>
      <c r="O8" s="5">
        <v>44.5</v>
      </c>
    </row>
    <row r="9" spans="2:15" x14ac:dyDescent="0.3">
      <c r="B9" t="s">
        <v>25</v>
      </c>
      <c r="C9">
        <v>0.2</v>
      </c>
      <c r="E9">
        <v>0.1</v>
      </c>
      <c r="G9">
        <v>1.2</v>
      </c>
      <c r="I9">
        <v>2.2999999999999998</v>
      </c>
      <c r="K9">
        <v>1</v>
      </c>
      <c r="M9" s="4" t="s">
        <v>26</v>
      </c>
      <c r="N9" s="3" t="s">
        <v>22</v>
      </c>
      <c r="O9" s="3">
        <v>37.6</v>
      </c>
    </row>
    <row r="10" spans="2:15" x14ac:dyDescent="0.3">
      <c r="B10" t="s">
        <v>26</v>
      </c>
      <c r="C10">
        <v>1.1000000000000001</v>
      </c>
      <c r="E10">
        <v>0.8</v>
      </c>
      <c r="G10">
        <v>1.2</v>
      </c>
      <c r="I10">
        <v>1.1200000000000001</v>
      </c>
      <c r="K10">
        <v>0.04</v>
      </c>
      <c r="M10" s="3"/>
      <c r="N10" s="3" t="s">
        <v>11</v>
      </c>
      <c r="O10" s="3">
        <v>0.75</v>
      </c>
    </row>
    <row r="11" spans="2:15" x14ac:dyDescent="0.3">
      <c r="M11" s="3"/>
      <c r="N11" s="3"/>
      <c r="O11" s="3"/>
    </row>
    <row r="12" spans="2:15" x14ac:dyDescent="0.3">
      <c r="B12" t="s">
        <v>9</v>
      </c>
      <c r="C12">
        <v>2</v>
      </c>
      <c r="E12">
        <v>0</v>
      </c>
      <c r="G12">
        <v>1</v>
      </c>
      <c r="I12">
        <v>1</v>
      </c>
      <c r="K12">
        <v>0</v>
      </c>
      <c r="M12" s="3"/>
      <c r="N12" s="3"/>
      <c r="O12" s="3" t="s">
        <v>12</v>
      </c>
    </row>
    <row r="13" spans="2:15" x14ac:dyDescent="0.3">
      <c r="B13" t="s">
        <v>10</v>
      </c>
      <c r="C13">
        <v>4</v>
      </c>
      <c r="E13">
        <v>2</v>
      </c>
      <c r="G13">
        <v>0</v>
      </c>
      <c r="I13">
        <v>5</v>
      </c>
      <c r="K13">
        <v>8</v>
      </c>
      <c r="M13" s="3"/>
      <c r="N13" s="3" t="s">
        <v>9</v>
      </c>
      <c r="O13" s="5">
        <v>27.6</v>
      </c>
    </row>
    <row r="14" spans="2:15" x14ac:dyDescent="0.3">
      <c r="M14" s="3"/>
      <c r="N14" s="3" t="s">
        <v>10</v>
      </c>
      <c r="O14" s="5">
        <v>5.6</v>
      </c>
    </row>
    <row r="15" spans="2:15" ht="15" thickBot="1" x14ac:dyDescent="0.35">
      <c r="B15" s="7" t="s">
        <v>33</v>
      </c>
      <c r="C15" s="7">
        <f>SUM(C7*$O$6)+(C8*$O$7)+(C9*$O$8)+(C10*$O$9)+(C12*$O$13)+(C13*$O$14)</f>
        <v>203.79</v>
      </c>
      <c r="D15" s="7"/>
      <c r="E15" s="10">
        <f>SUM(E7*$O$6)+(E8*$O$7)+(E9*$O$8)+(E10*$O$9)+(E12*$O$13)+(E13*$O$14)</f>
        <v>171.42499999999998</v>
      </c>
      <c r="F15" s="7"/>
      <c r="G15" s="10">
        <f>SUM(G7*$O$6)+(G8*$O$7)+(G9*$O$8)+(G10*$O$9)+(G12*$O$13)+(G13*$O$14)</f>
        <v>322.55849999999998</v>
      </c>
      <c r="H15" s="7"/>
      <c r="I15" s="10">
        <f>SUM(I7*$O$6)+(I8*$O$7)+(I9*$O$8)+(I10*$O$9)+(I12*$O$13)+(I13*$O$14)</f>
        <v>280.4375</v>
      </c>
      <c r="J15" s="7"/>
      <c r="K15" s="10">
        <f>SUM(K7*$O$6)+(K8*$O$7)+(K9*$O$8)+(K10*$O$9)+(K12*$O$13)+(K13*$O$14)</f>
        <v>151.46250000000001</v>
      </c>
      <c r="M15" s="3"/>
      <c r="N15" s="3"/>
      <c r="O15" s="3"/>
    </row>
    <row r="16" spans="2:15" ht="15" thickTop="1" x14ac:dyDescent="0.3">
      <c r="M16" s="3"/>
      <c r="N16" s="3"/>
      <c r="O16" s="3" t="s">
        <v>16</v>
      </c>
    </row>
    <row r="17" spans="2:15" x14ac:dyDescent="0.3">
      <c r="B17" t="s">
        <v>19</v>
      </c>
      <c r="M17" s="3"/>
      <c r="N17" s="3" t="s">
        <v>17</v>
      </c>
      <c r="O17" s="5">
        <v>125</v>
      </c>
    </row>
    <row r="18" spans="2:15" x14ac:dyDescent="0.3">
      <c r="B18" t="s">
        <v>20</v>
      </c>
      <c r="C18">
        <v>2</v>
      </c>
      <c r="E18">
        <v>1</v>
      </c>
      <c r="G18">
        <v>0</v>
      </c>
      <c r="I18">
        <v>4</v>
      </c>
      <c r="K18">
        <v>5</v>
      </c>
      <c r="M18" s="3"/>
      <c r="N18" s="3" t="s">
        <v>18</v>
      </c>
      <c r="O18" s="5">
        <v>325</v>
      </c>
    </row>
    <row r="19" spans="2:15" x14ac:dyDescent="0.3">
      <c r="B19" t="s">
        <v>21</v>
      </c>
      <c r="C19">
        <v>1</v>
      </c>
      <c r="E19">
        <v>3</v>
      </c>
      <c r="G19">
        <v>4</v>
      </c>
      <c r="I19">
        <v>0</v>
      </c>
      <c r="K19">
        <v>1</v>
      </c>
      <c r="M19" s="3"/>
      <c r="N19" s="3"/>
      <c r="O19" s="3"/>
    </row>
    <row r="20" spans="2:15" ht="15" thickBot="1" x14ac:dyDescent="0.35">
      <c r="B20" s="7" t="s">
        <v>35</v>
      </c>
      <c r="C20" s="7">
        <f>SUM(C18*$O$17)+(C19*$O$18)</f>
        <v>575</v>
      </c>
      <c r="D20" s="7"/>
      <c r="E20" s="7">
        <f>SUM(E18*$O$17)+(E19*$O$18)</f>
        <v>1100</v>
      </c>
      <c r="F20" s="7"/>
      <c r="G20" s="7">
        <f>SUM(G18*$O$17)+(G19*$O$18)</f>
        <v>1300</v>
      </c>
      <c r="H20" s="7"/>
      <c r="I20" s="7">
        <f>SUM(I18*$O$17)+(I19*$O$18)</f>
        <v>500</v>
      </c>
      <c r="J20" s="7"/>
      <c r="K20" s="7">
        <f>SUM(K18*$O$17)+(K19*$O$18)</f>
        <v>950</v>
      </c>
    </row>
    <row r="21" spans="2:15" ht="15" thickTop="1" x14ac:dyDescent="0.3">
      <c r="B21" t="s">
        <v>28</v>
      </c>
      <c r="C21" s="6">
        <v>0.25</v>
      </c>
      <c r="E21" s="6">
        <v>0.25</v>
      </c>
      <c r="G21" s="6">
        <v>0.25</v>
      </c>
      <c r="I21" s="6">
        <v>0.25</v>
      </c>
      <c r="K21" s="6">
        <v>0.25</v>
      </c>
      <c r="N21" t="s">
        <v>41</v>
      </c>
      <c r="O21" s="6" t="s">
        <v>41</v>
      </c>
    </row>
    <row r="23" spans="2:15" x14ac:dyDescent="0.3">
      <c r="B23" t="s">
        <v>34</v>
      </c>
      <c r="C23" s="2">
        <v>200</v>
      </c>
      <c r="D23" s="2"/>
      <c r="E23" s="2">
        <v>300</v>
      </c>
      <c r="F23" s="2"/>
      <c r="G23" s="2">
        <v>450</v>
      </c>
      <c r="H23" s="2"/>
      <c r="I23" s="2">
        <v>275</v>
      </c>
      <c r="J23" s="2"/>
      <c r="K23" s="2">
        <v>550</v>
      </c>
    </row>
    <row r="24" spans="2:15" x14ac:dyDescent="0.3">
      <c r="B24" t="s">
        <v>43</v>
      </c>
      <c r="C24" s="2"/>
      <c r="D24" s="2"/>
      <c r="E24" s="2"/>
      <c r="F24" s="2"/>
      <c r="G24" s="2"/>
      <c r="H24" s="2"/>
      <c r="I24" s="2"/>
      <c r="J24" s="2"/>
      <c r="K24" s="2"/>
    </row>
    <row r="25" spans="2:15" ht="24.6" customHeight="1" thickBot="1" x14ac:dyDescent="0.35">
      <c r="B25" s="7" t="s">
        <v>30</v>
      </c>
      <c r="C25" s="10">
        <f>SUM(C15+C20+C23)*1.25</f>
        <v>1223.4875</v>
      </c>
      <c r="D25" s="7"/>
      <c r="E25" s="10">
        <f>SUM(E15+E20+E23)*1.25</f>
        <v>1964.28125</v>
      </c>
      <c r="F25" s="7"/>
      <c r="G25" s="10">
        <f>SUM(G15+G20+G23)*1.25</f>
        <v>2590.6981249999999</v>
      </c>
      <c r="H25" s="7"/>
      <c r="I25" s="10">
        <f>SUM(I15+I20+I23)*1.25</f>
        <v>1319.296875</v>
      </c>
      <c r="J25" s="7"/>
      <c r="K25" s="10">
        <f>SUM(K15+K20+K23)*1.25</f>
        <v>2064.328125</v>
      </c>
    </row>
    <row r="26" spans="2:15" ht="15" thickTop="1" x14ac:dyDescent="0.3"/>
    <row r="27" spans="2:15" ht="15" thickBot="1" x14ac:dyDescent="0.35">
      <c r="B27" s="7" t="s">
        <v>36</v>
      </c>
      <c r="C27" s="10">
        <f>C25</f>
        <v>1223.4875</v>
      </c>
      <c r="D27" s="10"/>
      <c r="E27" s="10">
        <f>E25</f>
        <v>1964.28125</v>
      </c>
      <c r="F27" s="10"/>
      <c r="G27" s="10">
        <f>G25</f>
        <v>2590.6981249999999</v>
      </c>
      <c r="H27" s="10"/>
      <c r="I27" s="10">
        <f>I25</f>
        <v>1319.296875</v>
      </c>
      <c r="J27" s="10"/>
      <c r="K27" s="10">
        <f>K25</f>
        <v>2064.328125</v>
      </c>
    </row>
    <row r="28" spans="2:15" ht="15" thickTop="1" x14ac:dyDescent="0.3"/>
    <row r="29" spans="2:15" ht="25.2" customHeight="1" thickBot="1" x14ac:dyDescent="0.35">
      <c r="B29" s="7" t="s">
        <v>44</v>
      </c>
      <c r="C29" s="10">
        <f>SUM(C7*$O$6)+(C8*$O$7)+(C9*$O$8)+(C10*$O$9)*1.08</f>
        <v>129.49880000000002</v>
      </c>
      <c r="D29" s="7"/>
      <c r="E29" s="10">
        <f>SUM(E7*$O$6)+(E8*$O$7)+(E9*$O$8)+(E10*$O$9)*1.08</f>
        <v>162.63139999999999</v>
      </c>
      <c r="F29" s="7"/>
      <c r="G29" s="10">
        <f>SUM(G7*$O$6)+(G8*$O$7)+(G9*$O$8)+(G10*$O$9)*1.08</f>
        <v>298.56809999999996</v>
      </c>
      <c r="H29" s="7"/>
      <c r="I29" s="10">
        <f>SUM(I7*$O$6)+(I8*$O$7)+(I9*$O$8)+(I10*$O$9)*1.08</f>
        <v>228.20646000000002</v>
      </c>
      <c r="J29" s="7"/>
      <c r="K29" s="10">
        <f>SUM(K7*$O$6)+(K8*$O$7)+(K9*$O$8)+(K10*$O$9)*1.08</f>
        <v>106.78282</v>
      </c>
    </row>
    <row r="30" spans="2:15" ht="25.2" customHeight="1" thickTop="1" thickBot="1" x14ac:dyDescent="0.35">
      <c r="B30" s="7" t="s">
        <v>42</v>
      </c>
      <c r="C30" s="10">
        <f>SUM(C15+C29+C20+C23)*1.25</f>
        <v>1385.3610000000001</v>
      </c>
      <c r="D30" s="7"/>
      <c r="E30" s="10">
        <f>SUM(E15+E29+E20+E23)*1.25</f>
        <v>2167.5704999999998</v>
      </c>
      <c r="F30" s="7"/>
      <c r="G30" s="10">
        <f>SUM(G15+G29+G20+G23)*1.25</f>
        <v>2963.90825</v>
      </c>
      <c r="H30" s="7"/>
      <c r="I30" s="10">
        <f>SUM(I15+I29+I20+I23)*1.25</f>
        <v>1604.5549499999997</v>
      </c>
      <c r="J30" s="7"/>
      <c r="K30" s="10">
        <f>SUM(K15+K29+K20+K23)*1.25</f>
        <v>2197.80665</v>
      </c>
    </row>
    <row r="31" spans="2:15" ht="25.8" customHeight="1" thickTop="1" thickBot="1" x14ac:dyDescent="0.35">
      <c r="B31" s="12" t="s">
        <v>39</v>
      </c>
      <c r="C31" s="12">
        <f>SUM(C15+C23+C29+((C18+C19)*$O$18))*1.25</f>
        <v>1885.3610000000001</v>
      </c>
      <c r="D31" s="12"/>
      <c r="E31" s="12">
        <f>SUM(E15+E23+E29+((E18+E19)*$O$18))*1.25</f>
        <v>2417.5704999999998</v>
      </c>
      <c r="F31" s="12"/>
      <c r="G31" s="12">
        <f>SUM(G15+G23+G29+((G18+G19)*$O$18))*1.25</f>
        <v>2963.90825</v>
      </c>
      <c r="H31" s="12"/>
      <c r="I31" s="12">
        <f>SUM(I15+I23+I29+((I18+I19)*$O$18))*1.25</f>
        <v>2604.5549499999997</v>
      </c>
      <c r="J31" s="12"/>
      <c r="K31" s="12">
        <f>SUM(K15+K23+K29+((K18+K19)*$O$18))*1.25</f>
        <v>3447.80665</v>
      </c>
    </row>
    <row r="32" spans="2:15" ht="25.8" customHeight="1" thickTop="1" thickBot="1" x14ac:dyDescent="0.35">
      <c r="B32" s="12" t="s">
        <v>40</v>
      </c>
      <c r="C32" s="12">
        <f>SUM(5*C31)</f>
        <v>9426.8050000000003</v>
      </c>
      <c r="D32" s="12"/>
      <c r="E32" s="12">
        <f>SUM(5*E31)</f>
        <v>12087.852499999999</v>
      </c>
      <c r="F32" s="12"/>
      <c r="G32" s="12">
        <f>SUM(5*G31)</f>
        <v>14819.54125</v>
      </c>
      <c r="H32" s="12"/>
      <c r="I32" s="12">
        <f>SUM(5*I31)</f>
        <v>13022.774749999999</v>
      </c>
      <c r="J32" s="12"/>
      <c r="K32" s="12">
        <f>SUM(5*K31)</f>
        <v>17239.03325</v>
      </c>
    </row>
    <row r="33" spans="2:3" ht="15" thickTop="1" x14ac:dyDescent="0.3"/>
    <row r="34" spans="2:3" ht="15" thickBot="1" x14ac:dyDescent="0.35">
      <c r="B34" s="7" t="s">
        <v>48</v>
      </c>
      <c r="C34" s="7">
        <f>SUM(C32:K32)</f>
        <v>66596.00675</v>
      </c>
    </row>
    <row r="35" spans="2:3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Systue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2024-01-31T18:14:13Z</dcterms:created>
  <dcterms:modified xsi:type="dcterms:W3CDTF">2024-02-27T10:46:55Z</dcterms:modified>
</cp:coreProperties>
</file>